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anch Orders" sheetId="1" state="visible" r:id="rId1"/>
    <sheet name="Answers" sheetId="2" state="visible" r:id="rId2"/>
  </sheets>
  <definedNames>
    <definedName name="_xlnm._FilterDatabase" localSheetId="0" hidden="1">'Branch Orders'!$A$1:$I$13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&quot;$&quot;#,##0.00"/>
  </numFmts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F4E78"/>
      <sz val="14"/>
    </font>
    <font>
      <i val="1"/>
      <color rgb="00808080"/>
      <sz val="9"/>
    </font>
    <font>
      <b val="1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0"/>
    <xf numFmtId="0" fontId="0" fillId="0" borderId="1" applyAlignment="1" pivotButton="0" quotePrefix="0" xfId="0">
      <alignment horizontal="center"/>
    </xf>
    <xf numFmtId="166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" fontId="0" fillId="0" borderId="1" pivotButton="0" quotePrefix="0" xfId="0"/>
    <xf numFmtId="0" fontId="1" fillId="2" borderId="0" applyAlignment="1" pivotButton="0" quotePrefix="0" xfId="0">
      <alignment horizontal="center" vertical="center"/>
    </xf>
    <xf numFmtId="166" fontId="0" fillId="0" borderId="0" pivotButton="0" quotePrefix="0" xfId="0"/>
    <xf numFmtId="1" fontId="0" fillId="0" borderId="0" pivotButton="0" quotePrefix="0" xfId="0"/>
    <xf numFmtId="166" fontId="4" fillId="0" borderId="0" pivotButton="0" quotePrefix="0" xfId="0"/>
    <xf numFmtId="1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Total Sales by Category - Branch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'Answers'!B13</f>
            </strRef>
          </tx>
          <spPr>
            <a:ln>
              <a:prstDash val="solid"/>
            </a:ln>
          </spPr>
          <cat>
            <numRef>
              <f>'Answers'!$A$14:$A$18</f>
            </numRef>
          </cat>
          <val>
            <numRef>
              <f>'Answers'!$B$14:$B$18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12</row>
      <rowOff>0</rowOff>
    </from>
    <ext cx="504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.5" customWidth="1" min="1" max="1"/>
    <col width="13.5" customWidth="1" min="2" max="2"/>
    <col width="19.5" customWidth="1" min="3" max="3"/>
    <col width="14.5" customWidth="1" min="4" max="4"/>
    <col width="20.5" customWidth="1" min="5" max="5"/>
    <col width="12.5" customWidth="1" min="6" max="6"/>
    <col width="10.5" customWidth="1" min="7" max="7"/>
    <col width="9" customWidth="1" min="8" max="8"/>
    <col width="42" customWidth="1" min="9" max="9"/>
  </cols>
  <sheetData>
    <row r="1" ht="20" customHeight="1">
      <c r="A1" s="1" t="inlineStr">
        <is>
          <t>Order ID</t>
        </is>
      </c>
      <c r="B1" s="1" t="inlineStr">
        <is>
          <t>Order Date</t>
        </is>
      </c>
      <c r="C1" s="1" t="inlineStr">
        <is>
          <t>Customer</t>
        </is>
      </c>
      <c r="D1" s="1" t="inlineStr">
        <is>
          <t>Country</t>
        </is>
      </c>
      <c r="E1" s="1" t="inlineStr">
        <is>
          <t>Product</t>
        </is>
      </c>
      <c r="F1" s="1" t="inlineStr">
        <is>
          <t>Category</t>
        </is>
      </c>
      <c r="G1" s="1" t="inlineStr">
        <is>
          <t>Quantity</t>
        </is>
      </c>
      <c r="H1" s="1" t="inlineStr">
        <is>
          <t>Sales</t>
        </is>
      </c>
      <c r="I1" s="1" t="inlineStr">
        <is>
          <t>Order Size</t>
        </is>
      </c>
    </row>
    <row r="2">
      <c r="A2" s="2" t="inlineStr">
        <is>
          <t>B001</t>
        </is>
      </c>
      <c r="B2" s="3" t="n">
        <v>46058</v>
      </c>
      <c r="C2" s="2" t="inlineStr">
        <is>
          <t>Rutendo Chikafu</t>
        </is>
      </c>
      <c r="D2" s="2" t="inlineStr">
        <is>
          <t>Zimbabwe</t>
        </is>
      </c>
      <c r="E2" s="2" t="inlineStr">
        <is>
          <t>iPhone 16</t>
        </is>
      </c>
      <c r="F2" s="2" t="inlineStr">
        <is>
          <t>Smartphone</t>
        </is>
      </c>
      <c r="G2" s="4" t="n">
        <v>1</v>
      </c>
      <c r="H2" s="5" t="n">
        <v>1000</v>
      </c>
      <c r="I2" s="2">
        <f>IF(H2&gt;=1000,"Large",IF(H2&gt;=300,"Medium","Small"))</f>
        <v/>
      </c>
    </row>
    <row r="3">
      <c r="A3" s="2" t="inlineStr">
        <is>
          <t>B002</t>
        </is>
      </c>
      <c r="B3" s="3" t="n">
        <v>46093</v>
      </c>
      <c r="C3" s="2" t="inlineStr">
        <is>
          <t>Chanda Phiri</t>
        </is>
      </c>
      <c r="D3" s="2" t="inlineStr">
        <is>
          <t>Zambia</t>
        </is>
      </c>
      <c r="E3" s="2" t="inlineStr">
        <is>
          <t>Dell XPS 15</t>
        </is>
      </c>
      <c r="F3" s="2" t="inlineStr">
        <is>
          <t>Laptop</t>
        </is>
      </c>
      <c r="G3" s="4" t="n">
        <v>2</v>
      </c>
      <c r="H3" s="5" t="n">
        <v>3000</v>
      </c>
      <c r="I3" s="2">
        <f>IF(H3&gt;=1000,"Large",IF(H3&gt;=300,"Medium","Small"))</f>
        <v/>
      </c>
    </row>
    <row r="4">
      <c r="A4" s="2" t="inlineStr">
        <is>
          <t>B003</t>
        </is>
      </c>
      <c r="B4" s="3" t="n">
        <v>45981</v>
      </c>
      <c r="C4" s="2" t="inlineStr">
        <is>
          <t>Chipo Marufu</t>
        </is>
      </c>
      <c r="D4" s="2" t="inlineStr">
        <is>
          <t>Zimbabwe</t>
        </is>
      </c>
      <c r="E4" s="2" t="inlineStr">
        <is>
          <t>Echo Dot 6</t>
        </is>
      </c>
      <c r="F4" s="2" t="inlineStr">
        <is>
          <t>Smart Home</t>
        </is>
      </c>
      <c r="G4" s="4" t="n">
        <v>1</v>
      </c>
      <c r="H4" s="5" t="n">
        <v>100</v>
      </c>
      <c r="I4" s="2">
        <f>IF(H4&gt;=1000,"Large",IF(H4&gt;=300,"Medium","Small"))</f>
        <v/>
      </c>
    </row>
    <row r="5">
      <c r="A5" s="2" t="inlineStr">
        <is>
          <t>B004</t>
        </is>
      </c>
      <c r="B5" s="3" t="n">
        <v>46040</v>
      </c>
      <c r="C5" s="2" t="inlineStr">
        <is>
          <t>Thabo Nkosi</t>
        </is>
      </c>
      <c r="D5" s="2" t="inlineStr">
        <is>
          <t>South Africa</t>
        </is>
      </c>
      <c r="E5" s="2" t="inlineStr">
        <is>
          <t>iPad Air 6</t>
        </is>
      </c>
      <c r="F5" s="2" t="inlineStr">
        <is>
          <t>Tablet</t>
        </is>
      </c>
      <c r="G5" s="4" t="n">
        <v>1</v>
      </c>
      <c r="H5" s="5" t="n">
        <v>700</v>
      </c>
      <c r="I5" s="2">
        <f>IF(H5&gt;=1000,"Large",IF(H5&gt;=300,"Medium","Small"))</f>
        <v/>
      </c>
    </row>
    <row r="6">
      <c r="A6" s="2" t="inlineStr">
        <is>
          <t>B005</t>
        </is>
      </c>
      <c r="B6" s="3" t="n">
        <v>45903</v>
      </c>
      <c r="C6" s="2" t="inlineStr">
        <is>
          <t>Tendai Moyo</t>
        </is>
      </c>
      <c r="D6" s="2" t="inlineStr">
        <is>
          <t>Zimbabwe</t>
        </is>
      </c>
      <c r="E6" s="2" t="inlineStr">
        <is>
          <t>Wireless Mouse Pro</t>
        </is>
      </c>
      <c r="F6" s="2" t="inlineStr">
        <is>
          <t>Accessory</t>
        </is>
      </c>
      <c r="G6" s="4" t="n">
        <v>2</v>
      </c>
      <c r="H6" s="5" t="n">
        <v>120</v>
      </c>
      <c r="I6" s="2">
        <f>IF(H6&gt;=1000,"Large",IF(H6&gt;=300,"Medium","Small"))</f>
        <v/>
      </c>
    </row>
    <row r="7">
      <c r="A7" s="2" t="inlineStr">
        <is>
          <t>B006</t>
        </is>
      </c>
      <c r="B7" s="3" t="n">
        <v>46139</v>
      </c>
      <c r="C7" s="2" t="inlineStr">
        <is>
          <t>Amara Otieno</t>
        </is>
      </c>
      <c r="D7" s="2" t="inlineStr">
        <is>
          <t>Kenya</t>
        </is>
      </c>
      <c r="E7" s="2" t="inlineStr">
        <is>
          <t>Galaxy S24</t>
        </is>
      </c>
      <c r="F7" s="2" t="inlineStr">
        <is>
          <t>Smartphone</t>
        </is>
      </c>
      <c r="G7" s="4" t="n">
        <v>1</v>
      </c>
      <c r="H7" s="5" t="n">
        <v>800</v>
      </c>
      <c r="I7" s="2">
        <f>IF(H7&gt;=1000,"Large",IF(H7&gt;=300,"Medium","Small"))</f>
        <v/>
      </c>
    </row>
    <row r="8">
      <c r="A8" s="2" t="inlineStr">
        <is>
          <t>B007</t>
        </is>
      </c>
      <c r="B8" s="3" t="n">
        <v>46187</v>
      </c>
      <c r="C8" s="2" t="inlineStr">
        <is>
          <t>Kudzai Sibanda</t>
        </is>
      </c>
      <c r="D8" s="2" t="inlineStr">
        <is>
          <t>Zimbabwe</t>
        </is>
      </c>
      <c r="E8" s="2" t="inlineStr">
        <is>
          <t>ThinkPad X1</t>
        </is>
      </c>
      <c r="F8" s="2" t="inlineStr">
        <is>
          <t>Laptop</t>
        </is>
      </c>
      <c r="G8" s="4" t="n">
        <v>1</v>
      </c>
      <c r="H8" s="5" t="n">
        <v>1400</v>
      </c>
      <c r="I8" s="2">
        <f>IF(H8&gt;=1000,"Large",IF(H8&gt;=300,"Medium","Small"))</f>
        <v/>
      </c>
    </row>
    <row r="9">
      <c r="A9" s="2" t="inlineStr">
        <is>
          <t>B008</t>
        </is>
      </c>
      <c r="B9" s="3" t="n">
        <v>46000</v>
      </c>
      <c r="C9" s="2" t="inlineStr">
        <is>
          <t>Kagiso Molefe</t>
        </is>
      </c>
      <c r="D9" s="2" t="inlineStr">
        <is>
          <t>Botswana</t>
        </is>
      </c>
      <c r="E9" s="2" t="inlineStr">
        <is>
          <t>Surface Go 4</t>
        </is>
      </c>
      <c r="F9" s="2" t="inlineStr">
        <is>
          <t>Tablet</t>
        </is>
      </c>
      <c r="G9" s="4" t="n">
        <v>2</v>
      </c>
      <c r="H9" s="5" t="n">
        <v>1200</v>
      </c>
      <c r="I9" s="2">
        <f>IF(H9&gt;=1000,"Large",IF(H9&gt;=300,"Medium","Small"))</f>
        <v/>
      </c>
    </row>
    <row r="10">
      <c r="A10" s="2" t="inlineStr">
        <is>
          <t>B009</t>
        </is>
      </c>
      <c r="B10" s="3" t="n">
        <v>46164</v>
      </c>
      <c r="C10" s="2" t="inlineStr">
        <is>
          <t>Farai Ncube</t>
        </is>
      </c>
      <c r="D10" s="2" t="inlineStr">
        <is>
          <t>Zimbabwe</t>
        </is>
      </c>
      <c r="E10" s="2" t="inlineStr">
        <is>
          <t>Ring Doorbell Pro</t>
        </is>
      </c>
      <c r="F10" s="2" t="inlineStr">
        <is>
          <t>Smart Home</t>
        </is>
      </c>
      <c r="G10" s="4" t="n">
        <v>1</v>
      </c>
      <c r="H10" s="5" t="n">
        <v>200</v>
      </c>
      <c r="I10" s="2">
        <f>IF(H10&gt;=1000,"Large",IF(H10&gt;=300,"Medium","Small"))</f>
        <v/>
      </c>
    </row>
    <row r="11">
      <c r="A11" s="2" t="inlineStr">
        <is>
          <t>B010</t>
        </is>
      </c>
      <c r="B11" s="3" t="n">
        <v>46204</v>
      </c>
      <c r="C11" s="2" t="inlineStr">
        <is>
          <t>Simbarashe Mutasa</t>
        </is>
      </c>
      <c r="D11" s="2" t="inlineStr">
        <is>
          <t>Zimbabwe</t>
        </is>
      </c>
      <c r="E11" s="2" t="inlineStr">
        <is>
          <t>HP Spectre x360</t>
        </is>
      </c>
      <c r="F11" s="2" t="inlineStr">
        <is>
          <t>Laptop</t>
        </is>
      </c>
      <c r="G11" s="4" t="n">
        <v>1</v>
      </c>
      <c r="H11" s="5" t="n">
        <v>1200</v>
      </c>
      <c r="I11" s="2">
        <f>IF(H11&gt;=1000,"Large",IF(H11&gt;=300,"Medium","Small"))</f>
        <v/>
      </c>
    </row>
    <row r="12">
      <c r="A12" s="2" t="inlineStr">
        <is>
          <t>B011</t>
        </is>
      </c>
      <c r="B12" s="3" t="n">
        <v>45946</v>
      </c>
      <c r="C12" s="2" t="inlineStr">
        <is>
          <t>Chanda Phiri</t>
        </is>
      </c>
      <c r="D12" s="2" t="inlineStr">
        <is>
          <t>Zambia</t>
        </is>
      </c>
      <c r="E12" s="2" t="inlineStr">
        <is>
          <t>USB-C Hub 7in1</t>
        </is>
      </c>
      <c r="F12" s="2" t="inlineStr">
        <is>
          <t>Accessory</t>
        </is>
      </c>
      <c r="G12" s="4" t="n">
        <v>1</v>
      </c>
      <c r="H12" s="5" t="n">
        <v>80</v>
      </c>
      <c r="I12" s="2">
        <f>IF(H12&gt;=1000,"Large",IF(H12&gt;=300,"Medium","Small"))</f>
        <v/>
      </c>
    </row>
    <row r="13">
      <c r="A13" s="2" t="inlineStr">
        <is>
          <t>B012</t>
        </is>
      </c>
      <c r="B13" s="3" t="n">
        <v>46081</v>
      </c>
      <c r="C13" s="2" t="inlineStr">
        <is>
          <t>Nyasha Banda</t>
        </is>
      </c>
      <c r="D13" s="2" t="inlineStr">
        <is>
          <t>Zimbabwe</t>
        </is>
      </c>
      <c r="E13" s="2" t="inlineStr">
        <is>
          <t>Pixel 9 Pro</t>
        </is>
      </c>
      <c r="F13" s="2" t="inlineStr">
        <is>
          <t>Smartphone</t>
        </is>
      </c>
      <c r="G13" s="4" t="n">
        <v>1</v>
      </c>
      <c r="H13" s="5" t="n">
        <v>900</v>
      </c>
      <c r="I13" s="2">
        <f>IF(H13&gt;=1000,"Large",IF(H13&gt;=300,"Medium","Small"))</f>
        <v/>
      </c>
    </row>
  </sheetData>
  <autoFilter ref="A1:I13"/>
  <conditionalFormatting sqref="H2:H13">
    <cfRule type="dataBar" priority="1">
      <dataBar>
        <cfvo type="min"/>
        <cfvo type="max"/>
        <color rgb="00638EC6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42" customWidth="1" min="1" max="1"/>
    <col width="42" customWidth="1" min="2" max="2"/>
    <col width="38.5" customWidth="1" min="3" max="3"/>
  </cols>
  <sheetData>
    <row r="1">
      <c r="A1" s="6" t="inlineStr">
        <is>
          <t>Day 1 Homework - Answer Key</t>
        </is>
      </c>
    </row>
    <row r="2">
      <c r="A2" s="7" t="inlineStr">
        <is>
          <t>Every answer below is a live formula reading the Branch Orders sheet. Click a cell to see how it was worked out.</t>
        </is>
      </c>
    </row>
    <row r="3"/>
    <row r="4">
      <c r="A4" s="8" t="inlineStr">
        <is>
          <t>Q1  Total sales for the branch</t>
        </is>
      </c>
      <c r="B4" s="5">
        <f>SUM('Branch Orders'!H2:H13)</f>
        <v/>
      </c>
    </row>
    <row r="5">
      <c r="A5" s="8" t="inlineStr">
        <is>
          <t>Q2  Number of orders</t>
        </is>
      </c>
      <c r="B5" s="9">
        <f>COUNT('Branch Orders'!H2:H13)</f>
        <v/>
      </c>
    </row>
    <row r="6">
      <c r="A6" s="8" t="inlineStr">
        <is>
          <t>Q3  Average order value</t>
        </is>
      </c>
      <c r="B6" s="5">
        <f>AVERAGE('Branch Orders'!H2:H13)</f>
        <v/>
      </c>
    </row>
    <row r="7">
      <c r="A7" s="8" t="inlineStr">
        <is>
          <t>Q4  Largest single order</t>
        </is>
      </c>
      <c r="B7" s="5">
        <f>MAX('Branch Orders'!H2:H13)</f>
        <v/>
      </c>
    </row>
    <row r="8">
      <c r="A8" s="8" t="inlineStr">
        <is>
          <t>Q5  Which category earned the most?</t>
        </is>
      </c>
    </row>
    <row r="9">
      <c r="A9" s="8" t="inlineStr">
        <is>
          <t>Q6  How many orders were over $1,000?</t>
        </is>
      </c>
      <c r="B9" s="9">
        <f>COUNTIF('Branch Orders'!H2:H13,"&gt;1000")</f>
        <v/>
      </c>
    </row>
    <row r="10">
      <c r="A10" s="8" t="inlineStr">
        <is>
          <t>Q7  Total sales outside Zimbabwe</t>
        </is>
      </c>
      <c r="B10" s="5">
        <f>SUMIF('Branch Orders'!D2:D13,"&lt;&gt;Zimbabwe",'Branch Orders'!H2:H13)</f>
        <v/>
      </c>
    </row>
    <row r="11"/>
    <row r="12">
      <c r="A12" s="8" t="inlineStr">
        <is>
          <t>Q5 worked out - your PivotTable should match this:</t>
        </is>
      </c>
    </row>
    <row r="13" ht="20" customHeight="1">
      <c r="A13" s="10" t="inlineStr">
        <is>
          <t>Category</t>
        </is>
      </c>
      <c r="B13" s="10" t="inlineStr">
        <is>
          <t>Total Sales</t>
        </is>
      </c>
      <c r="C13" s="10" t="inlineStr">
        <is>
          <t>Order Count</t>
        </is>
      </c>
    </row>
    <row r="14">
      <c r="A14" t="inlineStr">
        <is>
          <t>Laptop</t>
        </is>
      </c>
      <c r="B14" s="11">
        <f>SUMIF('Branch Orders'!F2:F13,A14,'Branch Orders'!H2:H13)</f>
        <v/>
      </c>
      <c r="C14" s="12">
        <f>COUNTIF('Branch Orders'!F2:F13,A14)</f>
        <v/>
      </c>
    </row>
    <row r="15">
      <c r="A15" t="inlineStr">
        <is>
          <t>Smartphone</t>
        </is>
      </c>
      <c r="B15" s="11">
        <f>SUMIF('Branch Orders'!F2:F13,A15,'Branch Orders'!H2:H13)</f>
        <v/>
      </c>
      <c r="C15" s="12">
        <f>COUNTIF('Branch Orders'!F2:F13,A15)</f>
        <v/>
      </c>
    </row>
    <row r="16">
      <c r="A16" t="inlineStr">
        <is>
          <t>Tablet</t>
        </is>
      </c>
      <c r="B16" s="11">
        <f>SUMIF('Branch Orders'!F2:F13,A16,'Branch Orders'!H2:H13)</f>
        <v/>
      </c>
      <c r="C16" s="12">
        <f>COUNTIF('Branch Orders'!F2:F13,A16)</f>
        <v/>
      </c>
    </row>
    <row r="17">
      <c r="A17" t="inlineStr">
        <is>
          <t>Accessory</t>
        </is>
      </c>
      <c r="B17" s="11">
        <f>SUMIF('Branch Orders'!F2:F13,A17,'Branch Orders'!H2:H13)</f>
        <v/>
      </c>
      <c r="C17" s="12">
        <f>COUNTIF('Branch Orders'!F2:F13,A17)</f>
        <v/>
      </c>
    </row>
    <row r="18">
      <c r="A18" t="inlineStr">
        <is>
          <t>Smart Home</t>
        </is>
      </c>
      <c r="B18" s="11">
        <f>SUMIF('Branch Orders'!F2:F13,A18,'Branch Orders'!H2:H13)</f>
        <v/>
      </c>
      <c r="C18" s="12">
        <f>COUNTIF('Branch Orders'!F2:F13,A18)</f>
        <v/>
      </c>
    </row>
    <row r="19">
      <c r="A19" s="8" t="inlineStr">
        <is>
          <t>Total</t>
        </is>
      </c>
      <c r="B19" s="13">
        <f>SUM(B14:B18)</f>
        <v/>
      </c>
      <c r="C19" s="14">
        <f>SUM(C14:C18)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2026-07-21T05:17:15Z</dcterms:created>
  <dcterms:modified xsi:type="dcterms:W3CDTF">2026-07-21T05:17:15Z</dcterms:modified>
</cp:coreProperties>
</file>